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3830" windowHeight="9120" activeTab="0"/>
  </bookViews>
  <sheets>
    <sheet name="Wohnungsbauprämie" sheetId="1" r:id="rId1"/>
    <sheet name="Jahre" sheetId="2" r:id="rId2"/>
  </sheets>
  <definedNames>
    <definedName name="jahre">'Jahre'!$A$2:$A$25</definedName>
  </definedNames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C5" authorId="0">
      <text>
        <r>
          <rPr>
            <sz val="9"/>
            <rFont val="Verdana"/>
            <family val="2"/>
          </rPr>
          <t xml:space="preserve">Die Wohnungsbauprämie muss auf amtlich vorgeschriebenem Vordruck direkt </t>
        </r>
        <r>
          <rPr>
            <u val="single"/>
            <sz val="9"/>
            <rFont val="Verdana"/>
            <family val="2"/>
          </rPr>
          <t>bei der Bausparkasse</t>
        </r>
        <r>
          <rPr>
            <sz val="9"/>
            <rFont val="Verdana"/>
            <family val="2"/>
          </rPr>
          <t xml:space="preserve"> bean-tragt werden, wobei die Antragsfrist zwei Jahre beträgt, d.h. für das Jahr 2004 endet die Antragsfrist zum 31.12.2006.
</t>
        </r>
      </text>
    </comment>
    <comment ref="C7" authorId="0">
      <text>
        <r>
          <rPr>
            <sz val="9"/>
            <rFont val="Verdana"/>
            <family val="2"/>
          </rPr>
          <t>zu versteuerndes Einkommen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<sst xmlns="http://schemas.openxmlformats.org/spreadsheetml/2006/main" count="24" uniqueCount="17">
  <si>
    <t>Wohnungsbauprämie</t>
  </si>
  <si>
    <t>Jahr</t>
  </si>
  <si>
    <t>Eimkommensgrenze</t>
  </si>
  <si>
    <t>Alleinstehende</t>
  </si>
  <si>
    <t>Euro</t>
  </si>
  <si>
    <t>jährlicher Sparhöchstbetrag</t>
  </si>
  <si>
    <t>Verzinsung/Rendite</t>
  </si>
  <si>
    <t>%</t>
  </si>
  <si>
    <t>Laufzeit</t>
  </si>
  <si>
    <t>Jahre</t>
  </si>
  <si>
    <t>davon Wohnungsbauprämie</t>
  </si>
  <si>
    <t>Info Wohnungsbauprämie . . .</t>
  </si>
  <si>
    <t>Bausparen</t>
  </si>
  <si>
    <t>jährlicher Bausparbeitrag</t>
  </si>
  <si>
    <t>pkv-selbstvergleich.de</t>
  </si>
  <si>
    <t>.</t>
  </si>
  <si>
    <t>mtl. Bausparbeitrag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</si>
</sst>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;;;"/>
    <numFmt numFmtId="166" formatCode="#,##0.0"/>
  </numFmts>
  <fonts count="48">
    <font>
      <sz val="10"/>
      <name val="Verdana"/>
      <family val="0"/>
    </font>
    <font>
      <u val="single"/>
      <sz val="10"/>
      <name val="Verdana"/>
      <family val="2"/>
    </font>
    <font>
      <sz val="10"/>
      <color indexed="12"/>
      <name val="Verdana"/>
      <family val="2"/>
    </font>
    <font>
      <sz val="9"/>
      <name val="Verdana"/>
      <family val="2"/>
    </font>
    <font>
      <sz val="10"/>
      <color indexed="46"/>
      <name val="Verdana"/>
      <family val="2"/>
    </font>
    <font>
      <b/>
      <sz val="9"/>
      <name val="Verdana"/>
      <family val="2"/>
    </font>
    <font>
      <u val="single"/>
      <sz val="9"/>
      <name val="Verdana"/>
      <family val="2"/>
    </font>
    <font>
      <sz val="8"/>
      <name val="Tahoma"/>
      <family val="0"/>
    </font>
    <font>
      <b/>
      <sz val="14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16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23"/>
      <name val="Verdana"/>
      <family val="2"/>
    </font>
    <font>
      <b/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sz val="10"/>
      <color theme="1" tint="0.49998000264167786"/>
      <name val="Verdana"/>
      <family val="2"/>
    </font>
    <font>
      <b/>
      <sz val="10"/>
      <color rgb="FFC00000"/>
      <name val="Verdana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AEAE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indent="1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indent="1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3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left" inden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1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3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 horizontal="left" indent="2"/>
    </xf>
    <xf numFmtId="0" fontId="2" fillId="33" borderId="12" xfId="0" applyFont="1" applyFill="1" applyBorder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/>
      <protection locked="0"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15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/>
      <protection locked="0"/>
    </xf>
    <xf numFmtId="164" fontId="0" fillId="0" borderId="16" xfId="49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7C80"/>
      <rgbColor rgb="000000FF"/>
      <rgbColor rgb="00FFFF00"/>
      <rgbColor rgb="0099FF99"/>
      <rgbColor rgb="009999FF"/>
      <rgbColor rgb="00CC9900"/>
      <rgbColor rgb="00008000"/>
      <rgbColor rgb="00000080"/>
      <rgbColor rgb="00A50021"/>
      <rgbColor rgb="00B2B2B2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BBFF"/>
      <rgbColor rgb="00CCCCFF"/>
      <rgbColor rgb="00CCFFCC"/>
      <rgbColor rgb="00FFFF99"/>
      <rgbColor rgb="00F2F2F2"/>
      <rgbColor rgb="00FFDF57"/>
      <rgbColor rgb="00DDDDDD"/>
      <rgbColor rgb="00FFCC66"/>
      <rgbColor rgb="003366FF"/>
      <rgbColor rgb="00FF99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66"/>
      <rgbColor rgb="00C0C0C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2"/>
  <sheetViews>
    <sheetView showGridLines="0" showRowColHeaders="0" tabSelected="1" zoomScale="90" zoomScaleNormal="90" zoomScalePageLayoutView="0" workbookViewId="0" topLeftCell="A1">
      <selection activeCell="F27" sqref="F27"/>
    </sheetView>
  </sheetViews>
  <sheetFormatPr defaultColWidth="11.00390625" defaultRowHeight="12.75"/>
  <cols>
    <col min="1" max="2" width="3.00390625" style="0" customWidth="1"/>
    <col min="3" max="3" width="23.75390625" style="0" customWidth="1"/>
    <col min="4" max="4" width="8.25390625" style="0" customWidth="1"/>
    <col min="5" max="6" width="9.00390625" style="0" customWidth="1"/>
    <col min="7" max="7" width="8.75390625" style="0" customWidth="1"/>
  </cols>
  <sheetData>
    <row r="2" ht="12.75">
      <c r="C2" s="52" t="s">
        <v>12</v>
      </c>
    </row>
    <row r="3" ht="18">
      <c r="C3" s="29" t="s">
        <v>0</v>
      </c>
    </row>
    <row r="4" spans="2:13" ht="12.75">
      <c r="B4" s="10"/>
      <c r="C4" s="10"/>
      <c r="D4" s="10"/>
      <c r="E4" s="10"/>
      <c r="F4" s="10"/>
      <c r="G4" s="10"/>
      <c r="H4" s="35"/>
      <c r="I4" s="35"/>
      <c r="J4" s="35"/>
      <c r="K4" s="35"/>
      <c r="L4" s="35"/>
      <c r="M4" s="35"/>
    </row>
    <row r="5" spans="2:13" ht="12.75">
      <c r="B5" s="10"/>
      <c r="C5" s="41" t="s">
        <v>11</v>
      </c>
      <c r="D5" s="41"/>
      <c r="E5" s="1"/>
      <c r="F5" s="1"/>
      <c r="G5" s="2"/>
      <c r="H5" s="36"/>
      <c r="I5" s="35"/>
      <c r="J5" s="35"/>
      <c r="K5" s="35"/>
      <c r="L5" s="35"/>
      <c r="M5" s="35"/>
    </row>
    <row r="6" spans="2:13" ht="12.75">
      <c r="B6" s="10"/>
      <c r="C6" s="11"/>
      <c r="D6" s="30"/>
      <c r="E6" s="3"/>
      <c r="F6" s="34">
        <v>2014</v>
      </c>
      <c r="G6" s="1" t="s">
        <v>1</v>
      </c>
      <c r="H6" s="37"/>
      <c r="I6" s="35"/>
      <c r="J6" s="35"/>
      <c r="K6" s="35"/>
      <c r="L6" s="35"/>
      <c r="M6" s="35"/>
    </row>
    <row r="7" spans="2:13" ht="12.75">
      <c r="B7" s="10"/>
      <c r="C7" s="4" t="s">
        <v>2</v>
      </c>
      <c r="D7" s="4"/>
      <c r="E7" s="5"/>
      <c r="F7" s="6"/>
      <c r="G7" s="7">
        <f>IF(F6&lt;=2003,10,8.8)</f>
        <v>8.8</v>
      </c>
      <c r="H7" s="37"/>
      <c r="I7" s="35"/>
      <c r="J7" s="35"/>
      <c r="K7" s="35"/>
      <c r="L7" s="35"/>
      <c r="M7" s="35"/>
    </row>
    <row r="8" spans="2:13" ht="12.75">
      <c r="B8" s="10"/>
      <c r="C8" s="39" t="s">
        <v>3</v>
      </c>
      <c r="D8" s="28"/>
      <c r="E8" s="8"/>
      <c r="F8" s="9">
        <f>IF(C8="Alleinstehende",25600,51200)</f>
        <v>25600</v>
      </c>
      <c r="G8" s="2" t="s">
        <v>4</v>
      </c>
      <c r="H8" s="36"/>
      <c r="I8" s="35"/>
      <c r="J8" s="35"/>
      <c r="K8" s="35"/>
      <c r="L8" s="35"/>
      <c r="M8" s="35"/>
    </row>
    <row r="9" spans="2:13" ht="12.75">
      <c r="B9" s="10"/>
      <c r="C9" s="31"/>
      <c r="D9" s="31"/>
      <c r="E9" s="10"/>
      <c r="F9" s="10"/>
      <c r="G9" s="10"/>
      <c r="H9" s="35"/>
      <c r="I9" s="35"/>
      <c r="J9" s="35"/>
      <c r="K9" s="35"/>
      <c r="L9" s="35"/>
      <c r="M9" s="35"/>
    </row>
    <row r="10" spans="2:13" ht="12.75">
      <c r="B10" s="10"/>
      <c r="C10" s="11" t="s">
        <v>16</v>
      </c>
      <c r="D10" s="11"/>
      <c r="E10" s="12"/>
      <c r="F10" s="44">
        <v>50</v>
      </c>
      <c r="G10" s="2" t="s">
        <v>4</v>
      </c>
      <c r="H10" s="37"/>
      <c r="I10" s="35"/>
      <c r="J10" s="35"/>
      <c r="K10" s="35"/>
      <c r="L10" s="35"/>
      <c r="M10" s="35"/>
    </row>
    <row r="11" spans="2:13" ht="12.75">
      <c r="B11" s="10"/>
      <c r="C11" s="11" t="s">
        <v>13</v>
      </c>
      <c r="D11" s="11"/>
      <c r="E11" s="12"/>
      <c r="F11" s="45">
        <f>F10*12</f>
        <v>600</v>
      </c>
      <c r="G11" s="2" t="s">
        <v>4</v>
      </c>
      <c r="H11" s="37"/>
      <c r="I11" s="35"/>
      <c r="J11" s="35"/>
      <c r="K11" s="35"/>
      <c r="L11" s="35"/>
      <c r="M11" s="35"/>
    </row>
    <row r="12" spans="2:13" ht="12.75">
      <c r="B12" s="10"/>
      <c r="C12" s="14" t="s">
        <v>5</v>
      </c>
      <c r="D12" s="14"/>
      <c r="E12" s="15"/>
      <c r="F12" s="46">
        <f>IF(F8=25600,512,1024)</f>
        <v>512</v>
      </c>
      <c r="G12" s="2" t="s">
        <v>4</v>
      </c>
      <c r="H12" s="37"/>
      <c r="I12" s="35"/>
      <c r="J12" s="35"/>
      <c r="K12" s="35"/>
      <c r="L12" s="35"/>
      <c r="M12" s="35"/>
    </row>
    <row r="13" spans="2:13" ht="12.75">
      <c r="B13" s="10"/>
      <c r="C13" s="16" t="str">
        <f>"Wohnungsbauprämie "&amp;G7&amp;" % p.a."</f>
        <v>Wohnungsbauprämie 8,8 % p.a.</v>
      </c>
      <c r="D13" s="16"/>
      <c r="E13" s="17"/>
      <c r="F13" s="18">
        <f>IF(F6&lt;=2003,MIN(F11,F12)*0.1,MIN(F11:F12)*0.088)</f>
        <v>45.056</v>
      </c>
      <c r="G13" s="19" t="s">
        <v>4</v>
      </c>
      <c r="H13" s="37"/>
      <c r="I13" s="35"/>
      <c r="J13" s="35"/>
      <c r="K13" s="35"/>
      <c r="L13" s="35"/>
      <c r="M13" s="35"/>
    </row>
    <row r="14" spans="2:13" ht="12.75">
      <c r="B14" s="10"/>
      <c r="C14" s="20"/>
      <c r="D14" s="20"/>
      <c r="E14" s="21"/>
      <c r="F14" s="22"/>
      <c r="G14" s="23"/>
      <c r="H14" s="37"/>
      <c r="I14" s="35"/>
      <c r="J14" s="35"/>
      <c r="K14" s="35"/>
      <c r="L14" s="35"/>
      <c r="M14" s="35"/>
    </row>
    <row r="15" spans="2:13" ht="12.75">
      <c r="B15" s="10"/>
      <c r="C15" s="24" t="s">
        <v>6</v>
      </c>
      <c r="D15" s="24"/>
      <c r="E15" s="48">
        <v>0.01</v>
      </c>
      <c r="F15" s="25" t="s">
        <v>7</v>
      </c>
      <c r="G15" s="10"/>
      <c r="H15" s="38"/>
      <c r="I15" s="35"/>
      <c r="J15" s="35"/>
      <c r="K15" s="35"/>
      <c r="L15" s="35"/>
      <c r="M15" s="35"/>
    </row>
    <row r="16" spans="2:13" ht="12.75">
      <c r="B16" s="10"/>
      <c r="C16" s="32" t="s">
        <v>8</v>
      </c>
      <c r="D16" s="24"/>
      <c r="E16" s="47">
        <v>7</v>
      </c>
      <c r="F16" s="25" t="s">
        <v>9</v>
      </c>
      <c r="G16" s="10"/>
      <c r="H16" s="38"/>
      <c r="I16" s="35"/>
      <c r="J16" s="35"/>
      <c r="K16" s="35"/>
      <c r="L16" s="35"/>
      <c r="M16" s="35"/>
    </row>
    <row r="17" spans="2:13" ht="13.5" thickBot="1">
      <c r="B17" s="10"/>
      <c r="C17" s="11" t="str">
        <f>"Guthaben nach "&amp;E16&amp;" Jahren"</f>
        <v>Guthaben nach 7 Jahren</v>
      </c>
      <c r="D17" s="33"/>
      <c r="E17" s="26">
        <f>IF(E15&gt;0,F10*(12/((1+E15)-1)+6.5)*(POWER(1+E15,E16)-1),0)+IF(E15&gt;0,F13*7,0)</f>
        <v>4666.957115855364</v>
      </c>
      <c r="F17" s="13" t="s">
        <v>4</v>
      </c>
      <c r="G17" s="10"/>
      <c r="H17" s="38"/>
      <c r="I17" s="35"/>
      <c r="J17" s="35"/>
      <c r="K17" s="35"/>
      <c r="L17" s="35"/>
      <c r="M17" s="35"/>
    </row>
    <row r="18" spans="2:13" ht="12.75">
      <c r="B18" s="10"/>
      <c r="C18" s="49" t="s">
        <v>10</v>
      </c>
      <c r="D18" s="49"/>
      <c r="E18" s="50">
        <f>F13*E16</f>
        <v>315.392</v>
      </c>
      <c r="F18" s="19" t="s">
        <v>4</v>
      </c>
      <c r="G18" s="10"/>
      <c r="H18" s="38"/>
      <c r="I18" s="35"/>
      <c r="J18" s="35"/>
      <c r="K18" s="35"/>
      <c r="L18" s="35"/>
      <c r="M18" s="35"/>
    </row>
    <row r="19" spans="2:13" ht="12.75">
      <c r="B19" s="10"/>
      <c r="C19" s="27"/>
      <c r="D19" s="27"/>
      <c r="E19" s="12"/>
      <c r="F19" s="1"/>
      <c r="G19" s="40" t="s">
        <v>15</v>
      </c>
      <c r="H19" s="38"/>
      <c r="I19" s="35"/>
      <c r="J19" s="35"/>
      <c r="K19" s="35"/>
      <c r="L19" s="35"/>
      <c r="M19" s="35"/>
    </row>
    <row r="20" spans="3:13" ht="12.75">
      <c r="C20" s="51" t="s">
        <v>14</v>
      </c>
      <c r="H20" s="35"/>
      <c r="I20" s="35"/>
      <c r="J20" s="35"/>
      <c r="K20" s="35"/>
      <c r="L20" s="35"/>
      <c r="M20" s="35"/>
    </row>
    <row r="21" spans="8:13" ht="12.75">
      <c r="H21" s="35"/>
      <c r="I21" s="35"/>
      <c r="J21" s="35"/>
      <c r="K21" s="35"/>
      <c r="L21" s="35"/>
      <c r="M21" s="35"/>
    </row>
    <row r="22" spans="8:13" ht="12.75">
      <c r="H22" s="35"/>
      <c r="I22" s="35"/>
      <c r="J22" s="35"/>
      <c r="K22" s="35"/>
      <c r="L22" s="35"/>
      <c r="M22" s="35"/>
    </row>
    <row r="23" spans="8:13" ht="12.75">
      <c r="H23" s="35"/>
      <c r="I23" s="35"/>
      <c r="J23" s="35"/>
      <c r="K23" s="35"/>
      <c r="L23" s="35"/>
      <c r="M23" s="35"/>
    </row>
    <row r="24" spans="8:13" ht="12.75">
      <c r="H24" s="35"/>
      <c r="I24" s="35"/>
      <c r="J24" s="35"/>
      <c r="K24" s="35"/>
      <c r="L24" s="35"/>
      <c r="M24" s="35"/>
    </row>
    <row r="25" spans="8:13" ht="12.75">
      <c r="H25" s="35"/>
      <c r="I25" s="35"/>
      <c r="J25" s="35"/>
      <c r="K25" s="35"/>
      <c r="L25" s="35"/>
      <c r="M25" s="35"/>
    </row>
    <row r="26" spans="8:13" ht="12.75">
      <c r="H26" s="35"/>
      <c r="I26" s="35"/>
      <c r="J26" s="35"/>
      <c r="K26" s="35"/>
      <c r="L26" s="35"/>
      <c r="M26" s="35"/>
    </row>
    <row r="27" spans="8:13" ht="12.75">
      <c r="H27" s="35"/>
      <c r="I27" s="35"/>
      <c r="J27" s="35"/>
      <c r="K27" s="35"/>
      <c r="L27" s="35"/>
      <c r="M27" s="35"/>
    </row>
    <row r="28" spans="8:13" ht="12.75">
      <c r="H28" s="35"/>
      <c r="I28" s="35"/>
      <c r="J28" s="35"/>
      <c r="K28" s="35"/>
      <c r="L28" s="35"/>
      <c r="M28" s="35"/>
    </row>
    <row r="29" spans="8:13" ht="12.75">
      <c r="H29" s="35"/>
      <c r="I29" s="35"/>
      <c r="J29" s="35"/>
      <c r="K29" s="35"/>
      <c r="L29" s="35"/>
      <c r="M29" s="35"/>
    </row>
    <row r="30" spans="8:13" ht="12.75">
      <c r="H30" s="35"/>
      <c r="I30" s="35"/>
      <c r="J30" s="35"/>
      <c r="K30" s="35"/>
      <c r="L30" s="35"/>
      <c r="M30" s="35"/>
    </row>
    <row r="31" spans="8:13" ht="12.75">
      <c r="H31" s="35"/>
      <c r="I31" s="35"/>
      <c r="J31" s="35"/>
      <c r="K31" s="35"/>
      <c r="L31" s="35"/>
      <c r="M31" s="35"/>
    </row>
    <row r="32" spans="8:13" ht="12.75">
      <c r="H32" s="35"/>
      <c r="I32" s="35"/>
      <c r="J32" s="35"/>
      <c r="K32" s="35"/>
      <c r="L32" s="35"/>
      <c r="M32" s="35"/>
    </row>
  </sheetData>
  <sheetProtection/>
  <mergeCells count="1">
    <mergeCell ref="C5:D5"/>
  </mergeCells>
  <dataValidations count="2">
    <dataValidation type="list" allowBlank="1" showInputMessage="1" showErrorMessage="1" sqref="C8">
      <formula1>"Alleinstehende,Verheiratete,"</formula1>
    </dataValidation>
    <dataValidation type="list" allowBlank="1" showInputMessage="1" showErrorMessage="1" sqref="F6">
      <formula1>jahre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B9" sqref="B9"/>
    </sheetView>
  </sheetViews>
  <sheetFormatPr defaultColWidth="11.00390625" defaultRowHeight="12.75"/>
  <cols>
    <col min="1" max="1" width="11.00390625" style="42" customWidth="1"/>
  </cols>
  <sheetData>
    <row r="1" ht="12.75">
      <c r="A1" s="43" t="s">
        <v>9</v>
      </c>
    </row>
    <row r="2" ht="12.75">
      <c r="A2" s="42">
        <v>2005</v>
      </c>
    </row>
    <row r="3" ht="12.75">
      <c r="A3" s="42">
        <v>2006</v>
      </c>
    </row>
    <row r="4" ht="12.75">
      <c r="A4" s="42">
        <v>2007</v>
      </c>
    </row>
    <row r="5" ht="12.75">
      <c r="A5" s="42">
        <v>2008</v>
      </c>
    </row>
    <row r="6" ht="12.75">
      <c r="A6" s="42">
        <v>2009</v>
      </c>
    </row>
    <row r="7" ht="12.75">
      <c r="A7" s="42">
        <v>2010</v>
      </c>
    </row>
    <row r="8" ht="12.75">
      <c r="A8" s="42">
        <v>2011</v>
      </c>
    </row>
    <row r="9" ht="12.75">
      <c r="A9" s="42">
        <v>2012</v>
      </c>
    </row>
    <row r="10" ht="12.75">
      <c r="A10" s="42">
        <v>2013</v>
      </c>
    </row>
    <row r="11" ht="12.75">
      <c r="A11" s="42">
        <v>2014</v>
      </c>
    </row>
    <row r="12" ht="12.75">
      <c r="A12" s="42">
        <v>2015</v>
      </c>
    </row>
    <row r="13" ht="12.75">
      <c r="A13" s="42">
        <v>2016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</cp:lastModifiedBy>
  <dcterms:created xsi:type="dcterms:W3CDTF">2006-10-02T21:46:26Z</dcterms:created>
  <dcterms:modified xsi:type="dcterms:W3CDTF">2015-02-13T14:51:51Z</dcterms:modified>
  <cp:category/>
  <cp:version/>
  <cp:contentType/>
  <cp:contentStatus/>
</cp:coreProperties>
</file>