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210" windowWidth="13830" windowHeight="9120" activeTab="0"/>
  </bookViews>
  <sheets>
    <sheet name="Abschreibung" sheetId="1" r:id="rId1"/>
    <sheet name="Jahre" sheetId="2" r:id="rId2"/>
  </sheets>
  <definedNames>
    <definedName name="jahre">'Jahre'!$A$2:$A$25</definedName>
  </definedNames>
  <calcPr fullCalcOnLoad="1"/>
</workbook>
</file>

<file path=xl/comments1.xml><?xml version="1.0" encoding="utf-8"?>
<comments xmlns="http://schemas.openxmlformats.org/spreadsheetml/2006/main">
  <authors>
    <author>denis</author>
  </authors>
  <commentList>
    <comment ref="E6" authorId="0">
      <text>
        <r>
          <rPr>
            <sz val="9"/>
            <rFont val="Verdana"/>
            <family val="2"/>
          </rPr>
          <t>Monat</t>
        </r>
      </text>
    </comment>
    <comment ref="D8" authorId="0">
      <text>
        <r>
          <rPr>
            <sz val="9"/>
            <rFont val="Verdana"/>
            <family val="2"/>
          </rPr>
          <t xml:space="preserve">Für Autokäufe in den </t>
        </r>
        <r>
          <rPr>
            <u val="single"/>
            <sz val="9"/>
            <rFont val="Verdana"/>
            <family val="2"/>
          </rPr>
          <t>Jahren 1999 bis 2002 konnte nur die halbe Vorsteue</t>
        </r>
        <r>
          <rPr>
            <sz val="9"/>
            <rFont val="Verdana"/>
            <family val="2"/>
          </rPr>
          <t xml:space="preserve">r abgezogen werden (dafür musste keine Umsatzsteuer auf die Privatnutzung bezaht werden). </t>
        </r>
        <r>
          <rPr>
            <u val="single"/>
            <sz val="9"/>
            <rFont val="Verdana"/>
            <family val="2"/>
          </rPr>
          <t>Für Käufe in 2003 gibt es ein Wahlrecht die volle oder die halbe Vorsteuer abzuziehen</t>
        </r>
        <r>
          <rPr>
            <sz val="9"/>
            <rFont val="Verdana"/>
            <family val="2"/>
          </rPr>
          <t xml:space="preserve">. Wer sich für die volle Vorsteuer (100%) entscheidet (was meistens richtig ist), muss auf die Privat-nutzung Umsatzsteuer zahlen. Bei einer hohen Privatnutzung kann dies allerdings nachteilig sein kann. 
Für Autokäufe ab 2004 gibt es kein Wahl-recht, es wird wieder wie vor 1999 </t>
        </r>
        <r>
          <rPr>
            <u val="single"/>
            <sz val="9"/>
            <rFont val="Verdana"/>
            <family val="2"/>
          </rPr>
          <t>stets die volle Vorsteue</t>
        </r>
        <r>
          <rPr>
            <sz val="9"/>
            <rFont val="Verdana"/>
            <family val="2"/>
          </rPr>
          <t>r angesetzt. Ein trauriges Kapitel deutscher Steuergesetzgebung.</t>
        </r>
      </text>
    </comment>
    <comment ref="D9" authorId="0">
      <text>
        <r>
          <rPr>
            <b/>
            <u val="single"/>
            <sz val="9"/>
            <rFont val="Verdana"/>
            <family val="2"/>
          </rPr>
          <t>nein</t>
        </r>
        <r>
          <rPr>
            <sz val="9"/>
            <rFont val="Verdana"/>
            <family val="2"/>
          </rPr>
          <t xml:space="preserve"> ist auszuwählen, wenn der Pkw von einem </t>
        </r>
        <r>
          <rPr>
            <u val="single"/>
            <sz val="9"/>
            <rFont val="Verdana"/>
            <family val="2"/>
          </rPr>
          <t>Privatmann oder Kleinunternehmer gekauft</t>
        </r>
        <r>
          <rPr>
            <sz val="9"/>
            <rFont val="Verdana"/>
            <family val="2"/>
          </rPr>
          <t xml:space="preserve"> wurde, der keine USt in Rechnung stellen darf, ferner wenn man selbst nicht zum Vorsteuerabzug berechtigt ist, weil man kein Kleinunternehmer ist oder zur Berufsgruppe gehört, die nur von der USt befreite Umsätze tätigt, z.B. Ärzte, Zahnärzte, Versicherungsmakler, Anlage-berater</t>
        </r>
      </text>
    </comment>
    <comment ref="C18" authorId="0">
      <text>
        <r>
          <rPr>
            <sz val="9"/>
            <rFont val="Verdana"/>
            <family val="2"/>
          </rPr>
          <t xml:space="preserve">Bei </t>
        </r>
        <r>
          <rPr>
            <u val="single"/>
            <sz val="9"/>
            <rFont val="Verdana"/>
            <family val="2"/>
          </rPr>
          <t>Neufahrzeugen beträgt die Nutzungsdauer 6 Jahre</t>
        </r>
        <r>
          <rPr>
            <sz val="9"/>
            <rFont val="Verdana"/>
            <family val="2"/>
          </rPr>
          <t xml:space="preserve">, bei Gebrauchtwagen wird über die RestND abgeschrieben. Dies sind aber nur fiskalische Nutzungsdauern. Wenn ein Fahrzeug gekauft wurde, das älter als 6 Jahre alt ist, dann muß die individuelle ND geschätzt werden.
</t>
        </r>
      </text>
    </comment>
  </commentList>
</comments>
</file>

<file path=xl/sharedStrings.xml><?xml version="1.0" encoding="utf-8"?>
<sst xmlns="http://schemas.openxmlformats.org/spreadsheetml/2006/main" count="31" uniqueCount="26">
  <si>
    <t>Anschaffungskosten - brutto</t>
  </si>
  <si>
    <t>Vorsteuer</t>
  </si>
  <si>
    <t>abziehbare Vorsteuer</t>
  </si>
  <si>
    <t>nichtabziehbare Vorsteuer</t>
  </si>
  <si>
    <t>Kaufpreis netto (AfA-Grundlage)</t>
  </si>
  <si>
    <t>Kfz-Alter</t>
  </si>
  <si>
    <t>Restnutzungsdauer</t>
  </si>
  <si>
    <t>Jahr</t>
  </si>
  <si>
    <t>AfA</t>
  </si>
  <si>
    <t>Restwert</t>
  </si>
  <si>
    <t>Steuerjahr:</t>
  </si>
  <si>
    <t>Halbe oder volle Vorsteuer?</t>
  </si>
  <si>
    <t>Vorsteuerabzug möglich?</t>
  </si>
  <si>
    <t>01.01.</t>
  </si>
  <si>
    <t>Wert</t>
  </si>
  <si>
    <t>31.12.</t>
  </si>
  <si>
    <t>Anschaffungsdatum Pkw:</t>
  </si>
  <si>
    <t>Excelrechner</t>
  </si>
  <si>
    <t>Abschreibung Firmen-Pkw</t>
  </si>
  <si>
    <t>Anschaffungskosten</t>
  </si>
  <si>
    <t>EUR</t>
  </si>
  <si>
    <t>www.pkv-selbstvergleich.de</t>
  </si>
  <si>
    <t>individuelle Restnutzungsdauer</t>
  </si>
  <si>
    <t>Abschreibung (AfA)</t>
  </si>
  <si>
    <t>ja</t>
  </si>
  <si>
    <t>Jahre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</si>
</sst>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Jahre&quot;;"/>
    <numFmt numFmtId="165" formatCode="#,##0.0"/>
  </numFmts>
  <fonts count="52">
    <font>
      <sz val="10"/>
      <name val="Verdana"/>
      <family val="0"/>
    </font>
    <font>
      <sz val="10"/>
      <color indexed="12"/>
      <name val="Verdana"/>
      <family val="2"/>
    </font>
    <font>
      <b/>
      <sz val="9"/>
      <name val="Verdana"/>
      <family val="2"/>
    </font>
    <font>
      <sz val="9"/>
      <color indexed="60"/>
      <name val="Verdana"/>
      <family val="2"/>
    </font>
    <font>
      <sz val="9"/>
      <name val="Verdana"/>
      <family val="2"/>
    </font>
    <font>
      <u val="single"/>
      <sz val="9"/>
      <name val="Verdana"/>
      <family val="2"/>
    </font>
    <font>
      <b/>
      <u val="single"/>
      <sz val="9"/>
      <name val="Verdana"/>
      <family val="2"/>
    </font>
    <font>
      <sz val="8"/>
      <name val="Verdana"/>
      <family val="0"/>
    </font>
    <font>
      <b/>
      <sz val="14"/>
      <name val="Verdana"/>
      <family val="2"/>
    </font>
    <font>
      <u val="single"/>
      <sz val="10"/>
      <color indexed="12"/>
      <name val="Verdana"/>
      <family val="0"/>
    </font>
    <font>
      <sz val="10"/>
      <color indexed="10"/>
      <name val="Verdana"/>
      <family val="2"/>
    </font>
    <font>
      <sz val="10"/>
      <color indexed="22"/>
      <name val="Verdana"/>
      <family val="2"/>
    </font>
    <font>
      <b/>
      <sz val="18"/>
      <color indexed="62"/>
      <name val="Cambria"/>
      <family val="2"/>
    </font>
    <font>
      <b/>
      <sz val="15"/>
      <color indexed="62"/>
      <name val="Verdana"/>
      <family val="2"/>
    </font>
    <font>
      <b/>
      <sz val="13"/>
      <color indexed="62"/>
      <name val="Verdana"/>
      <family val="2"/>
    </font>
    <font>
      <b/>
      <sz val="11"/>
      <color indexed="62"/>
      <name val="Verdana"/>
      <family val="2"/>
    </font>
    <font>
      <sz val="10"/>
      <color indexed="17"/>
      <name val="Verdana"/>
      <family val="2"/>
    </font>
    <font>
      <sz val="10"/>
      <color indexed="19"/>
      <name val="Verdana"/>
      <family val="2"/>
    </font>
    <font>
      <sz val="10"/>
      <color indexed="16"/>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sz val="8"/>
      <name val="Tahoma"/>
      <family val="2"/>
    </font>
    <font>
      <sz val="9"/>
      <color indexed="10"/>
      <name val="Verdana"/>
      <family val="2"/>
    </font>
    <font>
      <b/>
      <sz val="10"/>
      <color indexed="10"/>
      <name val="Verdana"/>
      <family val="2"/>
    </font>
    <font>
      <u val="single"/>
      <sz val="10"/>
      <name val="Verdana"/>
      <family val="2"/>
    </font>
    <font>
      <sz val="10"/>
      <color theme="1"/>
      <name val="Verdana"/>
      <family val="2"/>
    </font>
    <font>
      <sz val="10"/>
      <color theme="0"/>
      <name val="Verdana"/>
      <family val="2"/>
    </font>
    <font>
      <b/>
      <sz val="10"/>
      <color rgb="FF3F3F3F"/>
      <name val="Verdana"/>
      <family val="2"/>
    </font>
    <font>
      <b/>
      <sz val="10"/>
      <color rgb="FFFA7D00"/>
      <name val="Verdana"/>
      <family val="2"/>
    </font>
    <font>
      <sz val="10"/>
      <color rgb="FF3F3F76"/>
      <name val="Verdana"/>
      <family val="2"/>
    </font>
    <font>
      <b/>
      <sz val="10"/>
      <color theme="1"/>
      <name val="Verdana"/>
      <family val="2"/>
    </font>
    <font>
      <i/>
      <sz val="10"/>
      <color rgb="FF7F7F7F"/>
      <name val="Verdana"/>
      <family val="2"/>
    </font>
    <font>
      <sz val="10"/>
      <color rgb="FF006100"/>
      <name val="Verdana"/>
      <family val="2"/>
    </font>
    <font>
      <sz val="10"/>
      <color rgb="FF9C6500"/>
      <name val="Verdana"/>
      <family val="2"/>
    </font>
    <font>
      <sz val="10"/>
      <color rgb="FF9C0006"/>
      <name val="Verdana"/>
      <family val="2"/>
    </font>
    <font>
      <b/>
      <sz val="18"/>
      <color theme="3"/>
      <name val="Cambria"/>
      <family val="2"/>
    </font>
    <font>
      <b/>
      <sz val="15"/>
      <color theme="3"/>
      <name val="Verdana"/>
      <family val="2"/>
    </font>
    <font>
      <b/>
      <sz val="13"/>
      <color theme="3"/>
      <name val="Verdana"/>
      <family val="2"/>
    </font>
    <font>
      <b/>
      <sz val="11"/>
      <color theme="3"/>
      <name val="Verdana"/>
      <family val="2"/>
    </font>
    <font>
      <sz val="10"/>
      <color rgb="FFFA7D00"/>
      <name val="Verdana"/>
      <family val="2"/>
    </font>
    <font>
      <sz val="10"/>
      <color rgb="FFFF0000"/>
      <name val="Verdana"/>
      <family val="2"/>
    </font>
    <font>
      <b/>
      <sz val="10"/>
      <color theme="0"/>
      <name val="Verdana"/>
      <family val="2"/>
    </font>
    <font>
      <sz val="9"/>
      <color rgb="FFC00000"/>
      <name val="Verdana"/>
      <family val="2"/>
    </font>
    <font>
      <b/>
      <sz val="10"/>
      <color rgb="FFC00000"/>
      <name val="Verdana"/>
      <family val="2"/>
    </font>
    <font>
      <b/>
      <sz val="8"/>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rgb="FFEAEAEA"/>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55"/>
      </left>
      <right style="thin">
        <color indexed="22"/>
      </right>
      <top style="thin">
        <color indexed="55"/>
      </top>
      <bottom style="thin">
        <color indexed="22"/>
      </bottom>
    </border>
    <border>
      <left>
        <color indexed="63"/>
      </left>
      <right>
        <color indexed="63"/>
      </right>
      <top>
        <color indexed="63"/>
      </top>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color indexed="63"/>
      </top>
      <bottom style="thin"/>
    </border>
    <border>
      <left style="thin">
        <color indexed="9"/>
      </left>
      <right>
        <color indexed="63"/>
      </right>
      <top>
        <color indexed="63"/>
      </top>
      <bottom style="thin"/>
    </border>
    <border>
      <left style="thin">
        <color indexed="55"/>
      </left>
      <right style="thin">
        <color theme="0"/>
      </right>
      <top style="thin">
        <color indexed="55"/>
      </top>
      <bottom style="thin">
        <color theme="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62">
    <xf numFmtId="0" fontId="0" fillId="0" borderId="0" xfId="0" applyAlignment="1">
      <alignment/>
    </xf>
    <xf numFmtId="0" fontId="8"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1" fontId="0" fillId="0" borderId="0" xfId="0" applyNumberFormat="1" applyFont="1" applyFill="1" applyAlignment="1">
      <alignment horizontal="right" indent="1"/>
    </xf>
    <xf numFmtId="0" fontId="0" fillId="0" borderId="0" xfId="0" applyAlignment="1" applyProtection="1">
      <alignment/>
      <protection locked="0"/>
    </xf>
    <xf numFmtId="0" fontId="0" fillId="0" borderId="0" xfId="47" applyFont="1" applyAlignment="1" applyProtection="1">
      <alignment/>
      <protection/>
    </xf>
    <xf numFmtId="0" fontId="0" fillId="0" borderId="0" xfId="0" applyFont="1" applyFill="1" applyAlignment="1">
      <alignment horizontal="center"/>
    </xf>
    <xf numFmtId="7" fontId="0" fillId="0" borderId="0" xfId="0" applyNumberFormat="1" applyFont="1" applyFill="1" applyAlignment="1">
      <alignment/>
    </xf>
    <xf numFmtId="7" fontId="0" fillId="0" borderId="0" xfId="0" applyNumberFormat="1" applyFont="1" applyFill="1" applyBorder="1" applyAlignment="1">
      <alignment/>
    </xf>
    <xf numFmtId="7" fontId="0" fillId="0" borderId="0" xfId="0" applyNumberFormat="1" applyFont="1" applyFill="1" applyAlignment="1">
      <alignment horizontal="center"/>
    </xf>
    <xf numFmtId="7" fontId="0" fillId="0" borderId="0" xfId="0" applyNumberFormat="1" applyFont="1" applyFill="1" applyAlignment="1">
      <alignment/>
    </xf>
    <xf numFmtId="4" fontId="0" fillId="0" borderId="10" xfId="0" applyNumberFormat="1" applyFont="1" applyFill="1" applyBorder="1" applyAlignment="1" applyProtection="1">
      <alignment horizontal="right" vertical="center"/>
      <protection locked="0"/>
    </xf>
    <xf numFmtId="0" fontId="0" fillId="0" borderId="0" xfId="0" applyBorder="1" applyAlignment="1">
      <alignment/>
    </xf>
    <xf numFmtId="7" fontId="0" fillId="0" borderId="11" xfId="0" applyNumberFormat="1" applyFont="1" applyFill="1" applyBorder="1" applyAlignment="1">
      <alignment/>
    </xf>
    <xf numFmtId="164" fontId="0" fillId="0" borderId="10" xfId="0" applyNumberFormat="1" applyFont="1" applyFill="1" applyBorder="1" applyAlignment="1" applyProtection="1">
      <alignment horizontal="center"/>
      <protection locked="0"/>
    </xf>
    <xf numFmtId="1" fontId="0" fillId="0" borderId="0" xfId="0" applyNumberFormat="1" applyFont="1" applyFill="1" applyAlignment="1">
      <alignment/>
    </xf>
    <xf numFmtId="1" fontId="0" fillId="0" borderId="0" xfId="0" applyNumberFormat="1" applyFont="1" applyFill="1" applyAlignment="1">
      <alignment horizontal="center"/>
    </xf>
    <xf numFmtId="0" fontId="0" fillId="33" borderId="12" xfId="0"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5" xfId="0" applyFont="1" applyFill="1" applyBorder="1" applyAlignment="1">
      <alignment horizontal="center"/>
    </xf>
    <xf numFmtId="7" fontId="0" fillId="0" borderId="0" xfId="0" applyNumberFormat="1" applyFont="1" applyFill="1" applyBorder="1" applyAlignment="1">
      <alignment/>
    </xf>
    <xf numFmtId="0" fontId="0" fillId="34" borderId="0" xfId="0" applyFill="1" applyAlignment="1">
      <alignment/>
    </xf>
    <xf numFmtId="0" fontId="0" fillId="34" borderId="0" xfId="0" applyFont="1" applyFill="1" applyAlignment="1">
      <alignment horizontal="left" indent="1"/>
    </xf>
    <xf numFmtId="0" fontId="0" fillId="34" borderId="0" xfId="0" applyFont="1" applyFill="1" applyAlignment="1">
      <alignment/>
    </xf>
    <xf numFmtId="0" fontId="1" fillId="34" borderId="0" xfId="0" applyFont="1" applyFill="1" applyAlignment="1" applyProtection="1">
      <alignment horizontal="center"/>
      <protection locked="0"/>
    </xf>
    <xf numFmtId="0" fontId="0" fillId="34" borderId="0" xfId="0" applyFont="1" applyFill="1" applyBorder="1" applyAlignment="1">
      <alignment horizontal="left" indent="1"/>
    </xf>
    <xf numFmtId="0" fontId="0" fillId="34" borderId="0" xfId="0" applyFont="1" applyFill="1" applyBorder="1" applyAlignment="1">
      <alignment/>
    </xf>
    <xf numFmtId="0" fontId="1" fillId="34" borderId="0" xfId="0" applyFont="1" applyFill="1" applyBorder="1" applyAlignment="1" applyProtection="1">
      <alignment horizontal="center"/>
      <protection locked="0"/>
    </xf>
    <xf numFmtId="1" fontId="1" fillId="34" borderId="0" xfId="0" applyNumberFormat="1" applyFont="1" applyFill="1" applyBorder="1" applyAlignment="1" applyProtection="1">
      <alignment horizontal="center" vertical="center" wrapText="1"/>
      <protection locked="0"/>
    </xf>
    <xf numFmtId="0" fontId="4" fillId="34" borderId="0" xfId="0" applyFont="1" applyFill="1" applyBorder="1" applyAlignment="1">
      <alignment horizontal="left" indent="1"/>
    </xf>
    <xf numFmtId="9" fontId="1" fillId="34" borderId="0" xfId="50" applyFont="1" applyFill="1" applyBorder="1" applyAlignment="1" applyProtection="1">
      <alignment horizontal="center" vertical="center" wrapText="1"/>
      <protection locked="0"/>
    </xf>
    <xf numFmtId="3" fontId="0" fillId="34" borderId="0" xfId="0" applyNumberFormat="1" applyFont="1" applyFill="1" applyBorder="1" applyAlignment="1">
      <alignment horizontal="left" vertical="center" wrapText="1"/>
    </xf>
    <xf numFmtId="0" fontId="0" fillId="34" borderId="0" xfId="0" applyFill="1" applyBorder="1" applyAlignment="1">
      <alignment horizontal="left" indent="1"/>
    </xf>
    <xf numFmtId="0" fontId="0" fillId="34" borderId="0" xfId="0" applyFill="1" applyBorder="1" applyAlignment="1">
      <alignment/>
    </xf>
    <xf numFmtId="0" fontId="0" fillId="34" borderId="0" xfId="0" applyFont="1" applyFill="1" applyBorder="1" applyAlignment="1">
      <alignment/>
    </xf>
    <xf numFmtId="0" fontId="3" fillId="34" borderId="0" xfId="0" applyFont="1" applyFill="1" applyAlignment="1">
      <alignment horizontal="left" indent="1"/>
    </xf>
    <xf numFmtId="0" fontId="3" fillId="34" borderId="0" xfId="0" applyFont="1" applyFill="1" applyAlignment="1">
      <alignment/>
    </xf>
    <xf numFmtId="0" fontId="0" fillId="34" borderId="0" xfId="0" applyFont="1" applyFill="1" applyBorder="1" applyAlignment="1">
      <alignment horizontal="left"/>
    </xf>
    <xf numFmtId="3" fontId="1" fillId="34" borderId="0" xfId="0" applyNumberFormat="1" applyFont="1" applyFill="1" applyBorder="1" applyAlignment="1">
      <alignment horizontal="center" vertical="center" wrapText="1"/>
    </xf>
    <xf numFmtId="9" fontId="0" fillId="34" borderId="0" xfId="50" applyFont="1" applyFill="1" applyBorder="1" applyAlignment="1">
      <alignment horizontal="center"/>
    </xf>
    <xf numFmtId="4" fontId="0" fillId="34" borderId="0" xfId="0" applyNumberFormat="1" applyFont="1" applyFill="1" applyBorder="1" applyAlignment="1">
      <alignment horizontal="right"/>
    </xf>
    <xf numFmtId="0" fontId="0" fillId="34" borderId="11" xfId="0" applyFont="1" applyFill="1" applyBorder="1" applyAlignment="1">
      <alignment horizontal="left" indent="1"/>
    </xf>
    <xf numFmtId="0" fontId="0" fillId="34" borderId="11" xfId="0" applyFont="1" applyFill="1" applyBorder="1" applyAlignment="1">
      <alignment/>
    </xf>
    <xf numFmtId="4" fontId="0" fillId="34" borderId="11" xfId="0" applyNumberFormat="1" applyFont="1" applyFill="1" applyBorder="1" applyAlignment="1">
      <alignment horizontal="right" vertical="center" wrapText="1"/>
    </xf>
    <xf numFmtId="0" fontId="2" fillId="34" borderId="0" xfId="0" applyFont="1" applyFill="1" applyBorder="1" applyAlignment="1">
      <alignment horizontal="left" vertical="center" indent="1"/>
    </xf>
    <xf numFmtId="0" fontId="2" fillId="34" borderId="0" xfId="0" applyFont="1" applyFill="1" applyBorder="1" applyAlignment="1">
      <alignment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4" fontId="2" fillId="34" borderId="0" xfId="0" applyNumberFormat="1" applyFont="1" applyFill="1" applyBorder="1" applyAlignment="1">
      <alignment horizontal="right" vertical="center"/>
    </xf>
    <xf numFmtId="3" fontId="2" fillId="34" borderId="0" xfId="0" applyNumberFormat="1" applyFont="1" applyFill="1" applyBorder="1" applyAlignment="1">
      <alignment horizontal="left" vertical="center" wrapText="1"/>
    </xf>
    <xf numFmtId="164" fontId="0" fillId="34" borderId="0" xfId="0" applyNumberFormat="1" applyFont="1" applyFill="1" applyBorder="1" applyAlignment="1">
      <alignment horizontal="center"/>
    </xf>
    <xf numFmtId="0" fontId="11" fillId="34" borderId="0" xfId="0" applyFont="1" applyFill="1" applyAlignment="1">
      <alignment horizontal="center"/>
    </xf>
    <xf numFmtId="2" fontId="10" fillId="34" borderId="0" xfId="0" applyNumberFormat="1" applyFont="1" applyFill="1" applyBorder="1" applyAlignment="1">
      <alignment horizontal="center"/>
    </xf>
    <xf numFmtId="0" fontId="49" fillId="0" borderId="0" xfId="0" applyFont="1" applyFill="1" applyBorder="1" applyAlignment="1">
      <alignment/>
    </xf>
    <xf numFmtId="0" fontId="50" fillId="0" borderId="0" xfId="0" applyFont="1" applyAlignment="1">
      <alignment/>
    </xf>
    <xf numFmtId="0" fontId="0" fillId="0" borderId="0" xfId="0" applyAlignment="1">
      <alignment horizontal="center"/>
    </xf>
    <xf numFmtId="0" fontId="31" fillId="0" borderId="0" xfId="0" applyFont="1" applyAlignment="1">
      <alignment horizontal="center"/>
    </xf>
    <xf numFmtId="3" fontId="1" fillId="34" borderId="16" xfId="0" applyNumberFormat="1" applyFont="1" applyFill="1" applyBorder="1" applyAlignment="1" applyProtection="1">
      <alignment horizontal="center" vertical="center" wrapText="1"/>
      <protection locked="0"/>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ill>
        <patternFill>
          <bgColor indexed="41"/>
        </patternFill>
      </fill>
    </dxf>
    <dxf>
      <font>
        <color indexed="61"/>
      </font>
    </dxf>
    <dxf>
      <font>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7C80"/>
      <rgbColor rgb="000000FF"/>
      <rgbColor rgb="00FFFF00"/>
      <rgbColor rgb="0099FF99"/>
      <rgbColor rgb="009999FF"/>
      <rgbColor rgb="00CC9900"/>
      <rgbColor rgb="00008000"/>
      <rgbColor rgb="00000080"/>
      <rgbColor rgb="00A50021"/>
      <rgbColor rgb="00B2B2B2"/>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BBFF"/>
      <rgbColor rgb="00E1E1FF"/>
      <rgbColor rgb="00CCFFCC"/>
      <rgbColor rgb="00FFFF99"/>
      <rgbColor rgb="00F2F2F2"/>
      <rgbColor rgb="00FFDF57"/>
      <rgbColor rgb="00DDDDDD"/>
      <rgbColor rgb="00FFCC66"/>
      <rgbColor rgb="003366FF"/>
      <rgbColor rgb="00FF9999"/>
      <rgbColor rgb="0099CC00"/>
      <rgbColor rgb="00FFCC00"/>
      <rgbColor rgb="00FF9900"/>
      <rgbColor rgb="00FF6600"/>
      <rgbColor rgb="00666699"/>
      <rgbColor rgb="00969696"/>
      <rgbColor rgb="00003366"/>
      <rgbColor rgb="00339966"/>
      <rgbColor rgb="00003300"/>
      <rgbColor rgb="00333300"/>
      <rgbColor rgb="00CC0066"/>
      <rgbColor rgb="00C0C0C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kv-selbstvergleich.d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41"/>
  <sheetViews>
    <sheetView showGridLines="0" showRowColHeaders="0" tabSelected="1" zoomScale="90" zoomScaleNormal="90" zoomScalePageLayoutView="0" workbookViewId="0" topLeftCell="A1">
      <selection activeCell="J7" sqref="J7"/>
    </sheetView>
  </sheetViews>
  <sheetFormatPr defaultColWidth="11.00390625" defaultRowHeight="12.75"/>
  <cols>
    <col min="1" max="1" width="2.75390625" style="0" customWidth="1"/>
    <col min="2" max="2" width="12.50390625" style="0" customWidth="1"/>
    <col min="3" max="3" width="8.75390625" style="0" customWidth="1"/>
    <col min="4" max="4" width="12.50390625" style="0" customWidth="1"/>
    <col min="5" max="5" width="12.625" style="0" customWidth="1"/>
    <col min="6" max="6" width="13.625" style="0" customWidth="1"/>
    <col min="7" max="7" width="10.375" style="0" customWidth="1"/>
    <col min="8" max="8" width="11.25390625" style="0" customWidth="1"/>
    <col min="9" max="9" width="12.375" style="0" customWidth="1"/>
    <col min="10" max="10" width="13.125" style="0" customWidth="1"/>
    <col min="11" max="11" width="12.875" style="0" customWidth="1"/>
  </cols>
  <sheetData>
    <row r="1" ht="12.75">
      <c r="H1" s="7" t="s">
        <v>21</v>
      </c>
    </row>
    <row r="2" spans="2:12" ht="12.75">
      <c r="B2" s="58" t="s">
        <v>17</v>
      </c>
      <c r="H2" s="6"/>
      <c r="I2" s="6"/>
      <c r="J2" s="6"/>
      <c r="K2" s="6"/>
      <c r="L2" s="6"/>
    </row>
    <row r="3" spans="2:12" ht="18">
      <c r="B3" s="1" t="s">
        <v>18</v>
      </c>
      <c r="H3" s="6"/>
      <c r="I3" s="6"/>
      <c r="J3" s="6"/>
      <c r="K3" s="6"/>
      <c r="L3" s="6"/>
    </row>
    <row r="4" spans="2:12" ht="12.75">
      <c r="B4" s="25"/>
      <c r="C4" s="25"/>
      <c r="D4" s="25"/>
      <c r="E4" s="25"/>
      <c r="F4" s="25"/>
      <c r="G4" s="25"/>
      <c r="H4" s="6"/>
      <c r="I4" s="6"/>
      <c r="J4" s="6"/>
      <c r="K4" s="6"/>
      <c r="L4" s="6"/>
    </row>
    <row r="5" spans="2:12" ht="12.75">
      <c r="B5" s="26" t="s">
        <v>10</v>
      </c>
      <c r="C5" s="27"/>
      <c r="D5" s="27"/>
      <c r="E5" s="25"/>
      <c r="F5" s="28">
        <v>2015</v>
      </c>
      <c r="G5" s="27"/>
      <c r="H5" s="6"/>
      <c r="I5" s="6"/>
      <c r="J5" s="6"/>
      <c r="K5" s="6"/>
      <c r="L5" s="6"/>
    </row>
    <row r="6" spans="2:12" ht="12.75">
      <c r="B6" s="29" t="s">
        <v>16</v>
      </c>
      <c r="C6" s="30"/>
      <c r="D6" s="29"/>
      <c r="E6" s="31">
        <v>1</v>
      </c>
      <c r="F6" s="28">
        <v>2012</v>
      </c>
      <c r="G6" s="27"/>
      <c r="H6" s="6"/>
      <c r="I6" s="6"/>
      <c r="J6" s="6"/>
      <c r="K6" s="6"/>
      <c r="L6" s="6"/>
    </row>
    <row r="7" spans="2:12" ht="12.75">
      <c r="B7" s="29"/>
      <c r="C7" s="30"/>
      <c r="D7" s="29"/>
      <c r="E7" s="31"/>
      <c r="F7" s="32"/>
      <c r="G7" s="27"/>
      <c r="H7" s="6"/>
      <c r="I7" s="6"/>
      <c r="J7" s="6"/>
      <c r="K7" s="6"/>
      <c r="L7" s="6"/>
    </row>
    <row r="8" spans="2:12" ht="12.75">
      <c r="B8" s="29" t="s">
        <v>11</v>
      </c>
      <c r="C8" s="30"/>
      <c r="D8" s="33"/>
      <c r="E8" s="34">
        <v>1</v>
      </c>
      <c r="F8" s="27"/>
      <c r="G8" s="27"/>
      <c r="H8" s="6"/>
      <c r="I8" s="6"/>
      <c r="J8" s="6"/>
      <c r="K8" s="6"/>
      <c r="L8" s="6"/>
    </row>
    <row r="9" spans="2:12" ht="12.75">
      <c r="B9" s="29" t="s">
        <v>12</v>
      </c>
      <c r="C9" s="30"/>
      <c r="D9" s="33"/>
      <c r="E9" s="61" t="s">
        <v>24</v>
      </c>
      <c r="F9" s="27"/>
      <c r="G9" s="35"/>
      <c r="H9" s="6"/>
      <c r="I9" s="6"/>
      <c r="J9" s="6"/>
      <c r="K9" s="6"/>
      <c r="L9" s="6"/>
    </row>
    <row r="10" spans="2:12" ht="12.75">
      <c r="B10" s="36"/>
      <c r="C10" s="37"/>
      <c r="D10" s="38"/>
      <c r="E10" s="38"/>
      <c r="F10" s="27"/>
      <c r="G10" s="35"/>
      <c r="H10" s="6"/>
      <c r="I10" s="6"/>
      <c r="J10" s="6"/>
      <c r="K10" s="6"/>
      <c r="L10" s="6"/>
    </row>
    <row r="11" spans="2:13" ht="12.75">
      <c r="B11" s="39" t="s">
        <v>19</v>
      </c>
      <c r="C11" s="40"/>
      <c r="D11" s="27"/>
      <c r="E11" s="27"/>
      <c r="F11" s="27"/>
      <c r="G11" s="35"/>
      <c r="M11" s="6"/>
    </row>
    <row r="12" spans="2:13" ht="12.75">
      <c r="B12" s="29" t="s">
        <v>0</v>
      </c>
      <c r="C12" s="30"/>
      <c r="D12" s="29"/>
      <c r="E12" s="29"/>
      <c r="F12" s="13">
        <v>25100</v>
      </c>
      <c r="G12" s="41" t="s">
        <v>20</v>
      </c>
      <c r="M12" s="6"/>
    </row>
    <row r="13" spans="2:13" ht="12.75">
      <c r="B13" s="29" t="s">
        <v>1</v>
      </c>
      <c r="C13" s="41"/>
      <c r="D13" s="42"/>
      <c r="E13" s="43">
        <f>IF(E9="ja",IF(F6&lt;2007,0.16,0.19),0)</f>
        <v>0.19</v>
      </c>
      <c r="F13" s="44">
        <f>IF(E9="ja",F12*E13/(1+E13),0)</f>
        <v>4007.563025210084</v>
      </c>
      <c r="G13" s="41" t="s">
        <v>20</v>
      </c>
      <c r="M13" s="6"/>
    </row>
    <row r="14" spans="2:13" ht="12.75">
      <c r="B14" s="29" t="s">
        <v>2</v>
      </c>
      <c r="C14" s="30"/>
      <c r="D14" s="29"/>
      <c r="E14" s="43">
        <f>IF(E9="ja",IF(OR(F6&lt;1999,F6&gt;2003),1,IF(AND(F6&gt;=1999,F6&lt;=2002),0.5,E8)),0)</f>
        <v>1</v>
      </c>
      <c r="F14" s="44">
        <f>IF(E9="ja",F13*E14,0)</f>
        <v>4007.563025210084</v>
      </c>
      <c r="G14" s="41" t="s">
        <v>20</v>
      </c>
      <c r="M14" s="6"/>
    </row>
    <row r="15" spans="2:13" ht="12.75">
      <c r="B15" s="45" t="s">
        <v>3</v>
      </c>
      <c r="C15" s="46"/>
      <c r="D15" s="45"/>
      <c r="E15" s="43">
        <f>1-E14</f>
        <v>0</v>
      </c>
      <c r="F15" s="47">
        <f>F13-F14</f>
        <v>0</v>
      </c>
      <c r="G15" s="41" t="s">
        <v>20</v>
      </c>
      <c r="M15" s="6"/>
    </row>
    <row r="16" spans="2:13" ht="12.75">
      <c r="B16" s="48" t="s">
        <v>4</v>
      </c>
      <c r="C16" s="49"/>
      <c r="D16" s="50"/>
      <c r="E16" s="51"/>
      <c r="F16" s="52">
        <f>F12-F14</f>
        <v>21092.436974789915</v>
      </c>
      <c r="G16" s="53" t="s">
        <v>20</v>
      </c>
      <c r="M16" s="6"/>
    </row>
    <row r="17" spans="2:13" ht="12.75">
      <c r="B17" s="29" t="s">
        <v>5</v>
      </c>
      <c r="C17" s="30"/>
      <c r="D17" s="29"/>
      <c r="E17" s="54">
        <f>IF(F5&gt;F6,F5-F6,0)</f>
        <v>3</v>
      </c>
      <c r="F17" s="27"/>
      <c r="G17" s="27"/>
      <c r="M17" s="6"/>
    </row>
    <row r="18" spans="2:13" ht="12.75">
      <c r="B18" s="29" t="s">
        <v>6</v>
      </c>
      <c r="C18" s="30"/>
      <c r="D18" s="41"/>
      <c r="E18" s="54">
        <f>IF(F5&gt;=F6,IF(E17&gt;6,0,6-E17),0)</f>
        <v>3</v>
      </c>
      <c r="F18" s="25"/>
      <c r="G18" s="27"/>
      <c r="M18" s="6"/>
    </row>
    <row r="19" spans="2:13" ht="12.75">
      <c r="B19" s="29" t="s">
        <v>22</v>
      </c>
      <c r="C19" s="30"/>
      <c r="D19" s="41"/>
      <c r="E19" s="16"/>
      <c r="F19" s="55">
        <f>IF(E19&lt;&gt;"",E19,E18)</f>
        <v>3</v>
      </c>
      <c r="G19" s="25"/>
      <c r="M19" s="6"/>
    </row>
    <row r="20" spans="2:13" ht="12.75">
      <c r="B20" s="38"/>
      <c r="C20" s="38"/>
      <c r="D20" s="38"/>
      <c r="E20" s="25"/>
      <c r="F20" s="56"/>
      <c r="G20" s="25"/>
      <c r="M20" s="6"/>
    </row>
    <row r="21" spans="7:13" ht="12.75">
      <c r="G21" s="17"/>
      <c r="M21" s="6"/>
    </row>
    <row r="22" spans="3:13" ht="12.75">
      <c r="C22" s="57" t="s">
        <v>23</v>
      </c>
      <c r="D22" s="4"/>
      <c r="E22" s="4"/>
      <c r="F22" s="4"/>
      <c r="G22" s="3"/>
      <c r="M22" s="6"/>
    </row>
    <row r="23" spans="3:12" ht="12.75">
      <c r="C23" s="19"/>
      <c r="D23" s="20" t="s">
        <v>14</v>
      </c>
      <c r="E23" s="19" t="s">
        <v>8</v>
      </c>
      <c r="F23" s="21" t="s">
        <v>9</v>
      </c>
      <c r="G23" s="3"/>
      <c r="H23" s="6"/>
      <c r="I23" s="6"/>
      <c r="J23" s="6"/>
      <c r="K23" s="6"/>
      <c r="L23" s="6"/>
    </row>
    <row r="24" spans="3:12" ht="12.75">
      <c r="C24" s="22" t="s">
        <v>7</v>
      </c>
      <c r="D24" s="22" t="s">
        <v>13</v>
      </c>
      <c r="E24" s="22" t="s">
        <v>20</v>
      </c>
      <c r="F24" s="23" t="s">
        <v>15</v>
      </c>
      <c r="G24" s="8"/>
      <c r="H24" s="6"/>
      <c r="I24" s="6"/>
      <c r="J24" s="6"/>
      <c r="K24" s="6"/>
      <c r="L24" s="6"/>
    </row>
    <row r="25" spans="3:12" ht="12.75">
      <c r="C25" s="5">
        <f>F6</f>
        <v>2012</v>
      </c>
      <c r="D25" s="9">
        <f>IF(F19&gt;0,F16,0)</f>
        <v>21092.436974789915</v>
      </c>
      <c r="E25" s="9">
        <f>IF(F19&gt;0,D25*(13-E6)/12/F19,0)</f>
        <v>7030.8123249299715</v>
      </c>
      <c r="F25" s="9">
        <f aca="true" t="shared" si="0" ref="F25:F30">D25-E25</f>
        <v>14061.624649859943</v>
      </c>
      <c r="G25" s="8"/>
      <c r="H25" s="6"/>
      <c r="I25" s="6"/>
      <c r="J25" s="6"/>
      <c r="K25" s="6"/>
      <c r="L25" s="6"/>
    </row>
    <row r="26" spans="3:12" ht="12.75">
      <c r="C26" s="5">
        <f aca="true" t="shared" si="1" ref="C26:C31">C25+1</f>
        <v>2013</v>
      </c>
      <c r="D26" s="9">
        <f aca="true" t="shared" si="2" ref="D26:D31">F25</f>
        <v>14061.624649859943</v>
      </c>
      <c r="E26" s="9">
        <f>IF(F19&gt;0,MIN(F16/F19,D26),0)</f>
        <v>7030.8123249299715</v>
      </c>
      <c r="F26" s="9">
        <f t="shared" si="0"/>
        <v>7030.8123249299715</v>
      </c>
      <c r="G26" s="18"/>
      <c r="H26" s="6"/>
      <c r="I26" s="6"/>
      <c r="J26" s="6"/>
      <c r="K26" s="6"/>
      <c r="L26" s="6"/>
    </row>
    <row r="27" spans="3:12" ht="12.75">
      <c r="C27" s="5">
        <f t="shared" si="1"/>
        <v>2014</v>
      </c>
      <c r="D27" s="9">
        <f t="shared" si="2"/>
        <v>7030.8123249299715</v>
      </c>
      <c r="E27" s="9">
        <f>MIN(E$26,D27)</f>
        <v>7030.8123249299715</v>
      </c>
      <c r="F27" s="9">
        <f t="shared" si="0"/>
        <v>0</v>
      </c>
      <c r="G27" s="18"/>
      <c r="H27" s="6"/>
      <c r="I27" s="6"/>
      <c r="J27" s="6"/>
      <c r="K27" s="6"/>
      <c r="L27" s="6"/>
    </row>
    <row r="28" spans="3:12" ht="12.75">
      <c r="C28" s="5">
        <f t="shared" si="1"/>
        <v>2015</v>
      </c>
      <c r="D28" s="9">
        <f t="shared" si="2"/>
        <v>0</v>
      </c>
      <c r="E28" s="9">
        <f>MIN(E$26,D28)</f>
        <v>0</v>
      </c>
      <c r="F28" s="9">
        <f t="shared" si="0"/>
        <v>0</v>
      </c>
      <c r="G28" s="18"/>
      <c r="H28" s="6"/>
      <c r="I28" s="6"/>
      <c r="J28" s="6"/>
      <c r="K28" s="6"/>
      <c r="L28" s="6"/>
    </row>
    <row r="29" spans="3:12" ht="12.75">
      <c r="C29" s="5">
        <f t="shared" si="1"/>
        <v>2016</v>
      </c>
      <c r="D29" s="9">
        <f t="shared" si="2"/>
        <v>0</v>
      </c>
      <c r="E29" s="9">
        <f>MIN(E$26,D29)</f>
        <v>0</v>
      </c>
      <c r="F29" s="9">
        <f t="shared" si="0"/>
        <v>0</v>
      </c>
      <c r="G29" s="18"/>
      <c r="H29" s="6"/>
      <c r="I29" s="6"/>
      <c r="J29" s="6"/>
      <c r="K29" s="6"/>
      <c r="L29" s="6"/>
    </row>
    <row r="30" spans="3:12" ht="12.75">
      <c r="C30" s="5">
        <f t="shared" si="1"/>
        <v>2017</v>
      </c>
      <c r="D30" s="9">
        <f t="shared" si="2"/>
        <v>0</v>
      </c>
      <c r="E30" s="9">
        <f>MIN(E$26,D30)</f>
        <v>0</v>
      </c>
      <c r="F30" s="9">
        <f t="shared" si="0"/>
        <v>0</v>
      </c>
      <c r="G30" s="18"/>
      <c r="H30" s="6"/>
      <c r="I30" s="6"/>
      <c r="J30" s="6"/>
      <c r="K30" s="6"/>
      <c r="L30" s="6"/>
    </row>
    <row r="31" spans="3:12" ht="12.75">
      <c r="C31" s="5">
        <f t="shared" si="1"/>
        <v>2018</v>
      </c>
      <c r="D31" s="15">
        <f t="shared" si="2"/>
        <v>0</v>
      </c>
      <c r="E31" s="15">
        <f>MIN(E$26,D31)</f>
        <v>0</v>
      </c>
      <c r="F31" s="10">
        <f>D31-E31</f>
        <v>0</v>
      </c>
      <c r="G31" s="18"/>
      <c r="H31" s="6"/>
      <c r="I31" s="6"/>
      <c r="J31" s="6"/>
      <c r="K31" s="6"/>
      <c r="L31" s="6"/>
    </row>
    <row r="32" spans="3:12" ht="12.75">
      <c r="C32" s="14"/>
      <c r="D32" s="11"/>
      <c r="E32" s="12">
        <f>SUM(E25:E31)</f>
        <v>21092.436974789915</v>
      </c>
      <c r="F32" s="24"/>
      <c r="G32" s="4"/>
      <c r="H32" s="6"/>
      <c r="I32" s="6"/>
      <c r="J32" s="6"/>
      <c r="K32" s="6"/>
      <c r="L32" s="6"/>
    </row>
    <row r="33" spans="3:12" ht="12.75">
      <c r="C33" s="2"/>
      <c r="D33" s="2"/>
      <c r="E33" s="2"/>
      <c r="F33" s="2"/>
      <c r="G33" s="2"/>
      <c r="H33" s="6"/>
      <c r="I33" s="6"/>
      <c r="J33" s="6"/>
      <c r="K33" s="6"/>
      <c r="L33" s="6"/>
    </row>
    <row r="34" spans="8:12" ht="12.75">
      <c r="H34" s="6"/>
      <c r="I34" s="6"/>
      <c r="J34" s="6"/>
      <c r="K34" s="6"/>
      <c r="L34" s="6"/>
    </row>
    <row r="35" spans="8:12" ht="12.75">
      <c r="H35" s="6"/>
      <c r="I35" s="6"/>
      <c r="J35" s="6"/>
      <c r="K35" s="6"/>
      <c r="L35" s="6"/>
    </row>
    <row r="36" spans="8:12" ht="12.75">
      <c r="H36" s="6"/>
      <c r="I36" s="6"/>
      <c r="J36" s="6"/>
      <c r="K36" s="6"/>
      <c r="L36" s="6"/>
    </row>
    <row r="37" spans="8:12" ht="12.75">
      <c r="H37" s="6"/>
      <c r="I37" s="6"/>
      <c r="J37" s="6"/>
      <c r="K37" s="6"/>
      <c r="L37" s="6"/>
    </row>
    <row r="38" spans="8:12" ht="12.75">
      <c r="H38" s="6"/>
      <c r="I38" s="6"/>
      <c r="J38" s="6"/>
      <c r="K38" s="6"/>
      <c r="L38" s="6"/>
    </row>
    <row r="39" spans="8:12" ht="12.75">
      <c r="H39" s="6"/>
      <c r="I39" s="6"/>
      <c r="J39" s="6"/>
      <c r="K39" s="6"/>
      <c r="L39" s="6"/>
    </row>
    <row r="40" spans="8:12" ht="12.75">
      <c r="H40" s="6"/>
      <c r="I40" s="6"/>
      <c r="J40" s="6"/>
      <c r="K40" s="6"/>
      <c r="L40" s="6"/>
    </row>
    <row r="41" spans="8:12" ht="12.75">
      <c r="H41" s="6"/>
      <c r="I41" s="6"/>
      <c r="J41" s="6"/>
      <c r="K41" s="6"/>
      <c r="L41" s="6"/>
    </row>
  </sheetData>
  <sheetProtection/>
  <conditionalFormatting sqref="B8:E8">
    <cfRule type="expression" priority="1" dxfId="2" stopIfTrue="1">
      <formula>$F$6&lt;&gt;2003</formula>
    </cfRule>
  </conditionalFormatting>
  <conditionalFormatting sqref="C25:F31">
    <cfRule type="expression" priority="2" dxfId="0" stopIfTrue="1">
      <formula>$F$5=$C25</formula>
    </cfRule>
  </conditionalFormatting>
  <dataValidations count="4">
    <dataValidation type="list" allowBlank="1" showInputMessage="1" showErrorMessage="1" sqref="E9">
      <formula1>"ja,nein,"</formula1>
    </dataValidation>
    <dataValidation type="list" allowBlank="1" showInputMessage="1" showErrorMessage="1" sqref="E6">
      <formula1>"1,2,3,4,5,6,7,8,9,10,11,12,"</formula1>
    </dataValidation>
    <dataValidation type="list" allowBlank="1" showInputMessage="1" showErrorMessage="1" sqref="E8">
      <formula1>"0,5,1,"</formula1>
    </dataValidation>
    <dataValidation type="list" allowBlank="1" showInputMessage="1" showErrorMessage="1" sqref="F5:F6">
      <formula1>jahre</formula1>
    </dataValidation>
  </dataValidations>
  <hyperlinks>
    <hyperlink ref="H1" r:id="rId1" display="www.pkv-selbstvergleich.de"/>
  </hyperlinks>
  <printOptions/>
  <pageMargins left="0.787401575" right="0.787401575" top="0.984251969" bottom="0.984251969" header="0.4921259845" footer="0.4921259845"/>
  <pageSetup orientation="portrait" paperSize="9" r:id="rId4"/>
  <legacyDrawing r:id="rId3"/>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C7" sqref="C7"/>
    </sheetView>
  </sheetViews>
  <sheetFormatPr defaultColWidth="11.00390625" defaultRowHeight="12.75"/>
  <cols>
    <col min="1" max="1" width="11.00390625" style="59" customWidth="1"/>
  </cols>
  <sheetData>
    <row r="1" ht="12.75">
      <c r="A1" s="60" t="s">
        <v>25</v>
      </c>
    </row>
    <row r="2" ht="12.75">
      <c r="A2" s="59">
        <v>2005</v>
      </c>
    </row>
    <row r="3" ht="12.75">
      <c r="A3" s="59">
        <v>2006</v>
      </c>
    </row>
    <row r="4" ht="12.75">
      <c r="A4" s="59">
        <v>2007</v>
      </c>
    </row>
    <row r="5" ht="12.75">
      <c r="A5" s="59">
        <v>2008</v>
      </c>
    </row>
    <row r="6" ht="12.75">
      <c r="A6" s="59">
        <v>2009</v>
      </c>
    </row>
    <row r="7" ht="12.75">
      <c r="A7" s="59">
        <v>2010</v>
      </c>
    </row>
    <row r="8" ht="12.75">
      <c r="A8" s="59">
        <v>2011</v>
      </c>
    </row>
    <row r="9" ht="12.75">
      <c r="A9" s="59">
        <v>2012</v>
      </c>
    </row>
    <row r="10" ht="12.75">
      <c r="A10" s="59">
        <v>2013</v>
      </c>
    </row>
    <row r="11" ht="12.75">
      <c r="A11" s="59">
        <v>2014</v>
      </c>
    </row>
    <row r="12" ht="12.75">
      <c r="A12" s="59">
        <v>2015</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cp:lastModifiedBy>
  <dcterms:created xsi:type="dcterms:W3CDTF">2006-10-02T22:22:04Z</dcterms:created>
  <dcterms:modified xsi:type="dcterms:W3CDTF">2015-02-13T14:26:29Z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